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00_SAMOEVALVACIJA\SEP - za izobrazevalno dejavnost\SEP_2023-24\Priloga02_Kazalniki - www\"/>
    </mc:Choice>
  </mc:AlternateContent>
  <xr:revisionPtr revIDLastSave="0" documentId="13_ncr:1_{2D88D9DF-E541-4A73-A846-45D8631433F5}" xr6:coauthVersionLast="47" xr6:coauthVersionMax="47" xr10:uidLastSave="{00000000-0000-0000-0000-000000000000}"/>
  <bookViews>
    <workbookView xWindow="30" yWindow="195" windowWidth="28365" windowHeight="20040" xr2:uid="{5A7CD410-5640-4741-94D0-4CEFECC7CDB9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8" i="1" l="1"/>
  <c r="I18" i="1"/>
  <c r="J18" i="1"/>
  <c r="K18" i="1"/>
  <c r="K43" i="1"/>
  <c r="J43" i="1"/>
  <c r="I43" i="1"/>
  <c r="H43" i="1"/>
  <c r="K42" i="1"/>
  <c r="J42" i="1"/>
  <c r="I42" i="1"/>
  <c r="H42" i="1"/>
  <c r="K41" i="1"/>
  <c r="J41" i="1"/>
  <c r="I41" i="1"/>
  <c r="H41" i="1"/>
  <c r="K40" i="1"/>
  <c r="J40" i="1"/>
  <c r="I40" i="1"/>
  <c r="H40" i="1"/>
  <c r="K39" i="1"/>
  <c r="J39" i="1"/>
  <c r="I39" i="1"/>
  <c r="H39" i="1"/>
  <c r="K38" i="1"/>
  <c r="J38" i="1"/>
  <c r="I38" i="1"/>
  <c r="H38" i="1"/>
  <c r="K37" i="1"/>
  <c r="J37" i="1"/>
  <c r="I37" i="1"/>
  <c r="H37" i="1"/>
  <c r="K36" i="1"/>
  <c r="J36" i="1"/>
  <c r="I36" i="1"/>
  <c r="H36" i="1"/>
  <c r="C35" i="1"/>
  <c r="K35" i="1" s="1"/>
  <c r="K34" i="1"/>
  <c r="J34" i="1"/>
  <c r="I34" i="1"/>
  <c r="H34" i="1"/>
  <c r="K33" i="1"/>
  <c r="J33" i="1"/>
  <c r="I33" i="1"/>
  <c r="H33" i="1"/>
  <c r="K32" i="1"/>
  <c r="J32" i="1"/>
  <c r="I32" i="1"/>
  <c r="H32" i="1"/>
  <c r="K31" i="1"/>
  <c r="J31" i="1"/>
  <c r="I31" i="1"/>
  <c r="H31" i="1"/>
  <c r="K30" i="1"/>
  <c r="J30" i="1"/>
  <c r="I30" i="1"/>
  <c r="H30" i="1"/>
  <c r="K29" i="1"/>
  <c r="J29" i="1"/>
  <c r="I29" i="1"/>
  <c r="H29" i="1"/>
  <c r="K28" i="1"/>
  <c r="J28" i="1"/>
  <c r="I28" i="1"/>
  <c r="H28" i="1"/>
  <c r="K27" i="1"/>
  <c r="J27" i="1"/>
  <c r="I27" i="1"/>
  <c r="H27" i="1"/>
  <c r="K26" i="1"/>
  <c r="J26" i="1"/>
  <c r="I26" i="1"/>
  <c r="H26" i="1"/>
  <c r="K25" i="1"/>
  <c r="J25" i="1"/>
  <c r="I25" i="1"/>
  <c r="H25" i="1"/>
  <c r="K24" i="1"/>
  <c r="J24" i="1"/>
  <c r="I24" i="1"/>
  <c r="H24" i="1"/>
  <c r="C23" i="1"/>
  <c r="H23" i="1" s="1"/>
  <c r="K22" i="1"/>
  <c r="J22" i="1"/>
  <c r="I22" i="1"/>
  <c r="H22" i="1"/>
  <c r="K21" i="1"/>
  <c r="J21" i="1"/>
  <c r="I21" i="1"/>
  <c r="H21" i="1"/>
  <c r="K20" i="1"/>
  <c r="J20" i="1"/>
  <c r="I20" i="1"/>
  <c r="H20" i="1"/>
  <c r="K19" i="1"/>
  <c r="J19" i="1"/>
  <c r="I19" i="1"/>
  <c r="H19" i="1"/>
  <c r="K17" i="1"/>
  <c r="J17" i="1"/>
  <c r="I17" i="1"/>
  <c r="H17" i="1"/>
  <c r="K16" i="1"/>
  <c r="J16" i="1"/>
  <c r="I16" i="1"/>
  <c r="H16" i="1"/>
  <c r="K15" i="1"/>
  <c r="J15" i="1"/>
  <c r="I15" i="1"/>
  <c r="H15" i="1"/>
  <c r="K14" i="1"/>
  <c r="J14" i="1"/>
  <c r="I14" i="1"/>
  <c r="H14" i="1"/>
  <c r="K13" i="1"/>
  <c r="J13" i="1"/>
  <c r="I13" i="1"/>
  <c r="H13" i="1"/>
  <c r="K12" i="1"/>
  <c r="J12" i="1"/>
  <c r="I12" i="1"/>
  <c r="H12" i="1"/>
  <c r="K11" i="1"/>
  <c r="J11" i="1"/>
  <c r="I11" i="1"/>
  <c r="H11" i="1"/>
  <c r="K10" i="1"/>
  <c r="J10" i="1"/>
  <c r="I10" i="1"/>
  <c r="H10" i="1"/>
  <c r="K9" i="1"/>
  <c r="J9" i="1"/>
  <c r="I9" i="1"/>
  <c r="H9" i="1"/>
  <c r="C8" i="1"/>
  <c r="K8" i="1" s="1"/>
  <c r="K7" i="1"/>
  <c r="J7" i="1"/>
  <c r="I7" i="1"/>
  <c r="H7" i="1"/>
  <c r="K6" i="1"/>
  <c r="J6" i="1"/>
  <c r="I6" i="1"/>
  <c r="H6" i="1"/>
  <c r="K23" i="1" l="1"/>
  <c r="I23" i="1"/>
  <c r="J23" i="1"/>
  <c r="H8" i="1"/>
  <c r="I8" i="1"/>
  <c r="J8" i="1"/>
  <c r="I35" i="1"/>
  <c r="J35" i="1"/>
  <c r="H35" i="1"/>
</calcChain>
</file>

<file path=xl/sharedStrings.xml><?xml version="1.0" encoding="utf-8"?>
<sst xmlns="http://schemas.openxmlformats.org/spreadsheetml/2006/main" count="93" uniqueCount="35">
  <si>
    <t>Ime kazalnika: Število študentov (brez absolventov) na zaposlenega visokošolskega učitelja in sodelavca ter izvajalce študijskih programov v FTE</t>
  </si>
  <si>
    <t>Šifra kazalnika: KUP_07</t>
  </si>
  <si>
    <t>Članica</t>
  </si>
  <si>
    <t>Študijsko leto</t>
  </si>
  <si>
    <t>Število študentov (brez absolventov)</t>
  </si>
  <si>
    <t>Število zaposlenih učiteljev in sodelavcev (skladno s POZ)</t>
  </si>
  <si>
    <t>Število FTE zaposlenih učiteljev in sodelavcev (skladno s POZ)</t>
  </si>
  <si>
    <t>Število vseh izvajalcev (učiteljev in sodelavcev skladno s POZ + AP + PP)</t>
  </si>
  <si>
    <t>Število FTE vseh izvajalcev (učiteljev in sodelavcev skladno s POZ + AP + PP)</t>
  </si>
  <si>
    <t>Število študentov na učitelja</t>
  </si>
  <si>
    <t>Število študentov na vse izvajalce</t>
  </si>
  <si>
    <t>Število študentov na učitelja v FTE</t>
  </si>
  <si>
    <t>Število študentov na vse izvajalce v FTE</t>
  </si>
  <si>
    <t>2023/24</t>
  </si>
  <si>
    <t>2022/23</t>
  </si>
  <si>
    <t>2020/21</t>
  </si>
  <si>
    <t>2019/20</t>
  </si>
  <si>
    <t>2018/19</t>
  </si>
  <si>
    <t>2017/18</t>
  </si>
  <si>
    <t>2016/17</t>
  </si>
  <si>
    <t>2015/16</t>
  </si>
  <si>
    <t>2014/15</t>
  </si>
  <si>
    <t>2013/14</t>
  </si>
  <si>
    <t>2012/13</t>
  </si>
  <si>
    <t>2011/12</t>
  </si>
  <si>
    <t>2010/11</t>
  </si>
  <si>
    <t>2009/10</t>
  </si>
  <si>
    <t>UP FM</t>
  </si>
  <si>
    <t>UP FAMNIT</t>
  </si>
  <si>
    <t>UP PEF</t>
  </si>
  <si>
    <t>Kraj in datum:</t>
  </si>
  <si>
    <t>Oseba odgovorna za sestavljanje:</t>
  </si>
  <si>
    <t>Odgovorna oseba:</t>
  </si>
  <si>
    <t>2024/25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</si>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</sst>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b/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1"/>
      <name val="Calibri Light"/>
      <family val="2"/>
      <scheme val="major"/>
    </font>
    <font>
      <sz val="10"/>
      <name val="Arial"/>
      <family val="2"/>
    </font>
    <font>
      <sz val="11"/>
      <name val="Calibri Light"/>
      <family val="2"/>
    </font>
    <font>
      <sz val="11"/>
      <color indexed="8"/>
      <name val="Calibri Light"/>
      <family val="2"/>
    </font>
    <font>
      <sz val="10"/>
      <color rgb="FFFF0000"/>
      <name val="Calibri Light"/>
      <family val="2"/>
      <scheme val="major"/>
    </font>
    <font>
      <sz val="11"/>
      <color theme="1"/>
      <name val="Calibri Light"/>
      <scheme val="major"/>
    </font>
    <font>
      <b/>
      <sz val="11"/>
      <color theme="4"/>
      <name val="Calibri Light"/>
      <family val="2"/>
      <charset val="238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8" fillId="0" borderId="0"/>
    <xf numFmtId="0" fontId="8" fillId="0" borderId="0"/>
  </cellStyleXfs>
  <cellXfs count="4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justify"/>
    </xf>
    <xf numFmtId="0" fontId="6" fillId="0" borderId="0" xfId="0" applyFont="1"/>
    <xf numFmtId="2" fontId="6" fillId="0" borderId="0" xfId="0" applyNumberFormat="1" applyFont="1"/>
    <xf numFmtId="0" fontId="4" fillId="0" borderId="0" xfId="0" applyFont="1" applyAlignment="1">
      <alignment horizontal="left" textRotation="90" wrapText="1"/>
    </xf>
    <xf numFmtId="0" fontId="4" fillId="0" borderId="0" xfId="0" applyFont="1" applyAlignment="1">
      <alignment textRotation="90" wrapText="1"/>
    </xf>
    <xf numFmtId="0" fontId="6" fillId="0" borderId="0" xfId="0" applyFont="1" applyAlignment="1">
      <alignment wrapText="1"/>
    </xf>
    <xf numFmtId="0" fontId="7" fillId="0" borderId="1" xfId="1" applyFont="1" applyFill="1" applyBorder="1" applyAlignment="1">
      <alignment horizontal="left"/>
    </xf>
    <xf numFmtId="3" fontId="7" fillId="0" borderId="1" xfId="1" applyNumberFormat="1" applyFont="1" applyFill="1" applyBorder="1" applyAlignment="1">
      <alignment horizontal="right"/>
    </xf>
    <xf numFmtId="0" fontId="7" fillId="0" borderId="1" xfId="1" applyFont="1" applyFill="1" applyBorder="1" applyAlignment="1">
      <alignment horizontal="right"/>
    </xf>
    <xf numFmtId="2" fontId="7" fillId="0" borderId="1" xfId="1" applyNumberFormat="1" applyFont="1" applyFill="1" applyBorder="1" applyAlignment="1">
      <alignment horizontal="right"/>
    </xf>
    <xf numFmtId="0" fontId="7" fillId="0" borderId="1" xfId="2" applyFont="1" applyFill="1" applyBorder="1" applyAlignment="1">
      <alignment horizontal="left"/>
    </xf>
    <xf numFmtId="0" fontId="7" fillId="0" borderId="1" xfId="2" applyFont="1" applyFill="1" applyBorder="1" applyAlignment="1">
      <alignment horizontal="right"/>
    </xf>
    <xf numFmtId="2" fontId="7" fillId="0" borderId="1" xfId="2" applyNumberFormat="1" applyFont="1" applyFill="1" applyBorder="1" applyAlignment="1">
      <alignment horizontal="right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3" fontId="4" fillId="0" borderId="1" xfId="0" applyNumberFormat="1" applyFont="1" applyBorder="1" applyAlignment="1">
      <alignment horizontal="right"/>
    </xf>
    <xf numFmtId="0" fontId="6" fillId="0" borderId="0" xfId="0" applyFont="1" applyAlignment="1">
      <alignment vertical="center"/>
    </xf>
    <xf numFmtId="49" fontId="9" fillId="0" borderId="0" xfId="3" applyNumberFormat="1" applyFont="1"/>
    <xf numFmtId="0" fontId="9" fillId="0" borderId="0" xfId="4" applyFont="1" applyAlignment="1">
      <alignment vertical="center"/>
    </xf>
    <xf numFmtId="0" fontId="9" fillId="0" borderId="0" xfId="4" applyFont="1"/>
    <xf numFmtId="3" fontId="9" fillId="0" borderId="0" xfId="4" applyNumberFormat="1" applyFont="1" applyAlignment="1">
      <alignment horizontal="left"/>
    </xf>
    <xf numFmtId="3" fontId="9" fillId="0" borderId="0" xfId="3" applyNumberFormat="1" applyFont="1" applyAlignment="1">
      <alignment horizontal="left" wrapText="1"/>
    </xf>
    <xf numFmtId="3" fontId="9" fillId="0" borderId="0" xfId="3" applyNumberFormat="1" applyFont="1" applyAlignment="1">
      <alignment horizontal="left"/>
    </xf>
    <xf numFmtId="0" fontId="7" fillId="0" borderId="0" xfId="0" applyFont="1" applyAlignment="1" applyProtection="1">
      <alignment horizontal="left"/>
      <protection hidden="1"/>
    </xf>
    <xf numFmtId="1" fontId="7" fillId="0" borderId="0" xfId="0" applyNumberFormat="1" applyFont="1" applyAlignment="1" applyProtection="1">
      <alignment horizontal="left"/>
      <protection hidden="1"/>
    </xf>
    <xf numFmtId="2" fontId="4" fillId="0" borderId="0" xfId="0" applyNumberFormat="1" applyFont="1"/>
    <xf numFmtId="0" fontId="11" fillId="0" borderId="0" xfId="0" applyFont="1"/>
    <xf numFmtId="0" fontId="12" fillId="0" borderId="0" xfId="0" applyFont="1" applyFill="1"/>
    <xf numFmtId="0" fontId="12" fillId="0" borderId="0" xfId="0" applyFont="1" applyFill="1" applyAlignment="1">
      <alignment vertical="center"/>
    </xf>
    <xf numFmtId="0" fontId="6" fillId="0" borderId="0" xfId="0" applyFont="1" applyAlignment="1">
      <alignment textRotation="90" wrapText="1"/>
    </xf>
    <xf numFmtId="0" fontId="13" fillId="0" borderId="0" xfId="0" applyFont="1" applyFill="1"/>
    <xf numFmtId="0" fontId="7" fillId="4" borderId="1" xfId="0" applyFont="1" applyFill="1" applyBorder="1" applyAlignment="1">
      <alignment horizontal="left"/>
    </xf>
    <xf numFmtId="0" fontId="7" fillId="4" borderId="1" xfId="0" applyFont="1" applyFill="1" applyBorder="1" applyAlignment="1">
      <alignment horizontal="right"/>
    </xf>
    <xf numFmtId="2" fontId="7" fillId="4" borderId="1" xfId="0" applyNumberFormat="1" applyFont="1" applyFill="1" applyBorder="1" applyAlignment="1">
      <alignment horizontal="right"/>
    </xf>
    <xf numFmtId="3" fontId="9" fillId="0" borderId="0" xfId="3" applyNumberFormat="1" applyFont="1" applyAlignment="1">
      <alignment horizontal="left" wrapText="1"/>
    </xf>
    <xf numFmtId="0" fontId="10" fillId="0" borderId="0" xfId="4" applyFont="1" applyAlignment="1">
      <alignment horizontal="left"/>
    </xf>
  </cellXfs>
  <cellStyles count="5">
    <cellStyle name="Navadno" xfId="0" builtinId="0"/>
    <cellStyle name="Navadno 2" xfId="3" xr:uid="{D3C7B736-216A-484E-90C4-D615A56BB630}"/>
    <cellStyle name="Navadno 5 2" xfId="4" xr:uid="{6B8F1612-E594-4A17-B32C-C0AD1AA1FD6E}"/>
    <cellStyle name="Nevtralno" xfId="2" builtinId="28"/>
    <cellStyle name="Slabo" xfId="1" builtinId="27"/>
  </cellStyles>
  <dxfs count="14"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alignment horizontal="general" vertical="bottom" textRotation="9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830DFA-C4B2-49C0-91C7-01ECBE4EF643}" name="Tabela5" displayName="Tabela5" ref="A5:L43" totalsRowShown="0" headerRowDxfId="13" dataDxfId="12">
  <autoFilter ref="A5:L43" xr:uid="{09830DFA-C4B2-49C0-91C7-01ECBE4EF643}"/>
  <tableColumns count="12">
    <tableColumn id="11" xr3:uid="{3BFF2194-375E-49C8-ABEA-F8357DB1FCBF}" name="Članica" dataDxfId="11"/>
    <tableColumn id="1" xr3:uid="{726D6A8E-75F8-4C72-B10C-C547D8ACCF4D}" name="Študijsko leto" dataDxfId="10"/>
    <tableColumn id="2" xr3:uid="{532A1A78-21A3-4E8A-86EE-EAB8055ABE25}" name="Število študentov (brez absolventov)" dataDxfId="9"/>
    <tableColumn id="3" xr3:uid="{E948FCFB-F5F1-4EE1-BBD2-B470C3C583A5}" name="Število zaposlenih učiteljev in sodelavcev (skladno s POZ)" dataDxfId="8"/>
    <tableColumn id="4" xr3:uid="{08CB5058-7A02-4D02-B892-EE2A526BEE21}" name="Število FTE zaposlenih učiteljev in sodelavcev (skladno s POZ)" dataDxfId="7"/>
    <tableColumn id="5" xr3:uid="{5910CC8C-D4F3-47D6-9ABB-B2270001C7D6}" name="Število vseh izvajalcev (učiteljev in sodelavcev skladno s POZ + AP + PP)" dataDxfId="6"/>
    <tableColumn id="6" xr3:uid="{F4E1C4F5-9B59-458F-8DEE-5B9E62658F13}" name="Število FTE vseh izvajalcev (učiteljev in sodelavcev skladno s POZ + AP + PP)" dataDxfId="5"/>
    <tableColumn id="7" xr3:uid="{9E7B7716-E5E7-4FD0-9B26-4EB08D13B815}" name="Število študentov na učitelja" dataDxfId="4">
      <calculatedColumnFormula>C6/D6</calculatedColumnFormula>
    </tableColumn>
    <tableColumn id="8" xr3:uid="{FF6AA674-772D-426A-8595-2238BB6A693C}" name="Število študentov na vse izvajalce" dataDxfId="3">
      <calculatedColumnFormula>C6/F6</calculatedColumnFormula>
    </tableColumn>
    <tableColumn id="9" xr3:uid="{41F90334-2B29-4B1C-A37F-2487060722F7}" name="Število študentov na učitelja v FTE" dataDxfId="2">
      <calculatedColumnFormula>C6/E6</calculatedColumnFormula>
    </tableColumn>
    <tableColumn id="10" xr3:uid="{0F915EBC-7B99-4F13-9434-31890832D3DD}" name="Število študentov na vse izvajalce v FTE" dataDxfId="1">
      <calculatedColumnFormula>C6/G6</calculatedColumnFormula>
    </tableColumn>
    <tableColumn id="12" xr3:uid="{3583E21E-8A8F-4965-A008-18E898E43187}" name="Column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D8CD6-3F8F-43A7-9683-5E18A4C6DF70}">
  <dimension ref="A1:M72"/>
  <sheetViews>
    <sheetView tabSelected="1" workbookViewId="0">
      <selection activeCell="C49" sqref="C49"/>
    </sheetView>
  </sheetViews>
  <sheetFormatPr defaultRowHeight="15" x14ac:dyDescent="0.25"/>
  <cols>
    <col min="1" max="1" width="15.140625" style="2" customWidth="1"/>
    <col min="2" max="7" width="14.7109375" style="2" customWidth="1"/>
    <col min="8" max="8" width="14.7109375" style="29" customWidth="1"/>
    <col min="9" max="11" width="14.7109375" style="2" customWidth="1"/>
    <col min="12" max="14" width="9.140625" style="2"/>
    <col min="15" max="24" width="10.85546875" style="2" customWidth="1"/>
    <col min="25" max="16384" width="9.140625" style="2"/>
  </cols>
  <sheetData>
    <row r="1" spans="1:12" x14ac:dyDescent="0.25">
      <c r="A1" s="1" t="s">
        <v>0</v>
      </c>
      <c r="H1" s="2"/>
    </row>
    <row r="2" spans="1:12" x14ac:dyDescent="0.25">
      <c r="A2" s="1" t="s">
        <v>1</v>
      </c>
      <c r="H2" s="2"/>
    </row>
    <row r="3" spans="1:12" s="4" customFormat="1" x14ac:dyDescent="0.25">
      <c r="A3" s="2"/>
      <c r="B3" s="3"/>
      <c r="C3" s="2"/>
      <c r="D3" s="2"/>
      <c r="E3" s="2"/>
      <c r="F3" s="2"/>
      <c r="G3" s="2"/>
      <c r="H3" s="2"/>
      <c r="I3" s="2"/>
      <c r="J3" s="2"/>
      <c r="K3" s="2"/>
    </row>
    <row r="4" spans="1:12" s="4" customFormat="1" x14ac:dyDescent="0.25">
      <c r="A4" s="2"/>
      <c r="H4" s="5"/>
    </row>
    <row r="5" spans="1:12" s="8" customFormat="1" ht="120.75" customHeight="1" x14ac:dyDescent="0.2">
      <c r="A5" s="6" t="s">
        <v>2</v>
      </c>
      <c r="B5" s="6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7" t="s">
        <v>8</v>
      </c>
      <c r="H5" s="7" t="s">
        <v>9</v>
      </c>
      <c r="I5" s="7" t="s">
        <v>10</v>
      </c>
      <c r="J5" s="7" t="s">
        <v>11</v>
      </c>
      <c r="K5" s="7" t="s">
        <v>12</v>
      </c>
      <c r="L5" s="33" t="s">
        <v>34</v>
      </c>
    </row>
    <row r="6" spans="1:12" s="4" customFormat="1" hidden="1" x14ac:dyDescent="0.25">
      <c r="A6" s="9" t="s">
        <v>27</v>
      </c>
      <c r="B6" s="9" t="s">
        <v>15</v>
      </c>
      <c r="C6" s="10">
        <v>652</v>
      </c>
      <c r="D6" s="10">
        <v>46</v>
      </c>
      <c r="E6" s="11">
        <v>40.770000000000003</v>
      </c>
      <c r="F6" s="11">
        <v>52</v>
      </c>
      <c r="G6" s="11">
        <v>41.37</v>
      </c>
      <c r="H6" s="12">
        <f t="shared" ref="H6:H17" si="0">C6/D6</f>
        <v>14.173913043478262</v>
      </c>
      <c r="I6" s="12">
        <f t="shared" ref="I6:I17" si="1">C6/F6</f>
        <v>12.538461538461538</v>
      </c>
      <c r="J6" s="12">
        <f t="shared" ref="J6:J17" si="2">C6/E6</f>
        <v>15.992151091488839</v>
      </c>
      <c r="K6" s="12">
        <f t="shared" ref="K6:K17" si="3">C6/G6</f>
        <v>15.760212714527436</v>
      </c>
      <c r="L6" s="31"/>
    </row>
    <row r="7" spans="1:12" s="4" customFormat="1" hidden="1" x14ac:dyDescent="0.25">
      <c r="A7" s="13" t="s">
        <v>27</v>
      </c>
      <c r="B7" s="13" t="s">
        <v>16</v>
      </c>
      <c r="C7" s="14">
        <v>530</v>
      </c>
      <c r="D7" s="14">
        <v>46</v>
      </c>
      <c r="E7" s="14">
        <v>40.33</v>
      </c>
      <c r="F7" s="14">
        <v>49</v>
      </c>
      <c r="G7" s="14">
        <v>40.9</v>
      </c>
      <c r="H7" s="15">
        <f t="shared" si="0"/>
        <v>11.521739130434783</v>
      </c>
      <c r="I7" s="15">
        <f t="shared" si="1"/>
        <v>10.816326530612244</v>
      </c>
      <c r="J7" s="15">
        <f t="shared" si="2"/>
        <v>13.141581948921399</v>
      </c>
      <c r="K7" s="15">
        <f t="shared" si="3"/>
        <v>12.958435207823962</v>
      </c>
      <c r="L7" s="31"/>
    </row>
    <row r="8" spans="1:12" s="4" customFormat="1" hidden="1" x14ac:dyDescent="0.25">
      <c r="A8" s="16" t="s">
        <v>27</v>
      </c>
      <c r="B8" s="16" t="s">
        <v>17</v>
      </c>
      <c r="C8" s="17">
        <f>414+122+25</f>
        <v>561</v>
      </c>
      <c r="D8" s="17">
        <v>47</v>
      </c>
      <c r="E8" s="17">
        <v>42.63</v>
      </c>
      <c r="F8" s="17">
        <v>48</v>
      </c>
      <c r="G8" s="17">
        <v>42.91</v>
      </c>
      <c r="H8" s="18">
        <f t="shared" si="0"/>
        <v>11.936170212765957</v>
      </c>
      <c r="I8" s="18">
        <f t="shared" si="1"/>
        <v>11.6875</v>
      </c>
      <c r="J8" s="18">
        <f t="shared" si="2"/>
        <v>13.159746657283602</v>
      </c>
      <c r="K8" s="18">
        <f t="shared" si="3"/>
        <v>13.073875553484037</v>
      </c>
      <c r="L8" s="31"/>
    </row>
    <row r="9" spans="1:12" s="4" customFormat="1" hidden="1" x14ac:dyDescent="0.25">
      <c r="A9" s="16" t="s">
        <v>27</v>
      </c>
      <c r="B9" s="16" t="s">
        <v>18</v>
      </c>
      <c r="C9" s="17">
        <v>663</v>
      </c>
      <c r="D9" s="17">
        <v>54</v>
      </c>
      <c r="E9" s="17">
        <v>47.28</v>
      </c>
      <c r="F9" s="17">
        <v>55</v>
      </c>
      <c r="G9" s="17">
        <v>47.5</v>
      </c>
      <c r="H9" s="18">
        <f t="shared" si="0"/>
        <v>12.277777777777779</v>
      </c>
      <c r="I9" s="18">
        <f t="shared" si="1"/>
        <v>12.054545454545455</v>
      </c>
      <c r="J9" s="18">
        <f t="shared" si="2"/>
        <v>14.022842639593907</v>
      </c>
      <c r="K9" s="18">
        <f t="shared" si="3"/>
        <v>13.957894736842105</v>
      </c>
      <c r="L9" s="31"/>
    </row>
    <row r="10" spans="1:12" s="4" customFormat="1" hidden="1" x14ac:dyDescent="0.25">
      <c r="A10" s="16" t="s">
        <v>27</v>
      </c>
      <c r="B10" s="16" t="s">
        <v>19</v>
      </c>
      <c r="C10" s="17">
        <v>764</v>
      </c>
      <c r="D10" s="17">
        <v>55</v>
      </c>
      <c r="E10" s="17">
        <v>48.6</v>
      </c>
      <c r="F10" s="17">
        <v>55</v>
      </c>
      <c r="G10" s="17">
        <v>48.55</v>
      </c>
      <c r="H10" s="18">
        <f t="shared" si="0"/>
        <v>13.890909090909091</v>
      </c>
      <c r="I10" s="18">
        <f t="shared" si="1"/>
        <v>13.890909090909091</v>
      </c>
      <c r="J10" s="18">
        <f t="shared" si="2"/>
        <v>15.720164609053498</v>
      </c>
      <c r="K10" s="18">
        <f t="shared" si="3"/>
        <v>15.736354273944388</v>
      </c>
      <c r="L10" s="31"/>
    </row>
    <row r="11" spans="1:12" s="4" customFormat="1" hidden="1" x14ac:dyDescent="0.25">
      <c r="A11" s="16" t="s">
        <v>27</v>
      </c>
      <c r="B11" s="16" t="s">
        <v>20</v>
      </c>
      <c r="C11" s="17">
        <v>798</v>
      </c>
      <c r="D11" s="17">
        <v>56</v>
      </c>
      <c r="E11" s="17">
        <v>47.8</v>
      </c>
      <c r="F11" s="17">
        <v>61</v>
      </c>
      <c r="G11" s="17">
        <v>48.4</v>
      </c>
      <c r="H11" s="18">
        <f t="shared" si="0"/>
        <v>14.25</v>
      </c>
      <c r="I11" s="18">
        <f t="shared" si="1"/>
        <v>13.081967213114755</v>
      </c>
      <c r="J11" s="18">
        <f t="shared" si="2"/>
        <v>16.694560669456067</v>
      </c>
      <c r="K11" s="18">
        <f t="shared" si="3"/>
        <v>16.487603305785125</v>
      </c>
      <c r="L11" s="31"/>
    </row>
    <row r="12" spans="1:12" s="4" customFormat="1" hidden="1" x14ac:dyDescent="0.25">
      <c r="A12" s="16" t="s">
        <v>27</v>
      </c>
      <c r="B12" s="16" t="s">
        <v>21</v>
      </c>
      <c r="C12" s="17">
        <v>913</v>
      </c>
      <c r="D12" s="17">
        <v>51</v>
      </c>
      <c r="E12" s="17">
        <v>43.36</v>
      </c>
      <c r="F12" s="17">
        <v>61</v>
      </c>
      <c r="G12" s="17">
        <v>61.01</v>
      </c>
      <c r="H12" s="18">
        <f t="shared" si="0"/>
        <v>17.901960784313726</v>
      </c>
      <c r="I12" s="18">
        <f t="shared" si="1"/>
        <v>14.967213114754099</v>
      </c>
      <c r="J12" s="18">
        <f t="shared" si="2"/>
        <v>21.056273062730629</v>
      </c>
      <c r="K12" s="18">
        <f t="shared" si="3"/>
        <v>14.964759875430257</v>
      </c>
      <c r="L12" s="31"/>
    </row>
    <row r="13" spans="1:12" s="4" customFormat="1" hidden="1" x14ac:dyDescent="0.25">
      <c r="A13" s="16" t="s">
        <v>27</v>
      </c>
      <c r="B13" s="16" t="s">
        <v>22</v>
      </c>
      <c r="C13" s="17">
        <v>1139</v>
      </c>
      <c r="D13" s="17">
        <v>51</v>
      </c>
      <c r="E13" s="17">
        <v>45.14</v>
      </c>
      <c r="F13" s="17">
        <v>61</v>
      </c>
      <c r="G13" s="17">
        <v>47.18</v>
      </c>
      <c r="H13" s="18">
        <f t="shared" si="0"/>
        <v>22.333333333333332</v>
      </c>
      <c r="I13" s="18">
        <f t="shared" si="1"/>
        <v>18.672131147540984</v>
      </c>
      <c r="J13" s="18">
        <f t="shared" si="2"/>
        <v>25.232609658839166</v>
      </c>
      <c r="K13" s="18">
        <f t="shared" si="3"/>
        <v>24.141585417549809</v>
      </c>
      <c r="L13" s="31"/>
    </row>
    <row r="14" spans="1:12" s="4" customFormat="1" hidden="1" x14ac:dyDescent="0.25">
      <c r="A14" s="16" t="s">
        <v>27</v>
      </c>
      <c r="B14" s="16" t="s">
        <v>23</v>
      </c>
      <c r="C14" s="17">
        <v>1318</v>
      </c>
      <c r="D14" s="17">
        <v>52</v>
      </c>
      <c r="E14" s="17">
        <v>43.66</v>
      </c>
      <c r="F14" s="17">
        <v>57</v>
      </c>
      <c r="G14" s="17">
        <v>44.63</v>
      </c>
      <c r="H14" s="18">
        <f t="shared" si="0"/>
        <v>25.346153846153847</v>
      </c>
      <c r="I14" s="18">
        <f t="shared" si="1"/>
        <v>23.12280701754386</v>
      </c>
      <c r="J14" s="18">
        <f t="shared" si="2"/>
        <v>30.187814933577648</v>
      </c>
      <c r="K14" s="18">
        <f t="shared" si="3"/>
        <v>29.53170513107775</v>
      </c>
      <c r="L14" s="31"/>
    </row>
    <row r="15" spans="1:12" s="4" customFormat="1" hidden="1" x14ac:dyDescent="0.25">
      <c r="A15" s="16" t="s">
        <v>27</v>
      </c>
      <c r="B15" s="16" t="s">
        <v>24</v>
      </c>
      <c r="C15" s="17">
        <v>1368</v>
      </c>
      <c r="D15" s="17">
        <v>61</v>
      </c>
      <c r="E15" s="17">
        <v>50.06</v>
      </c>
      <c r="F15" s="17">
        <v>71</v>
      </c>
      <c r="G15" s="17">
        <v>51.1</v>
      </c>
      <c r="H15" s="18">
        <f t="shared" si="0"/>
        <v>22.42622950819672</v>
      </c>
      <c r="I15" s="18">
        <f t="shared" si="1"/>
        <v>19.267605633802816</v>
      </c>
      <c r="J15" s="18">
        <f t="shared" si="2"/>
        <v>27.327207351178583</v>
      </c>
      <c r="K15" s="18">
        <f t="shared" si="3"/>
        <v>26.771037181996086</v>
      </c>
      <c r="L15" s="31"/>
    </row>
    <row r="16" spans="1:12" s="4" customFormat="1" hidden="1" x14ac:dyDescent="0.25">
      <c r="A16" s="16" t="s">
        <v>27</v>
      </c>
      <c r="B16" s="16" t="s">
        <v>25</v>
      </c>
      <c r="C16" s="17">
        <v>1273</v>
      </c>
      <c r="D16" s="17">
        <v>66</v>
      </c>
      <c r="E16" s="17">
        <v>52.03</v>
      </c>
      <c r="F16" s="17">
        <v>76</v>
      </c>
      <c r="G16" s="17">
        <v>53.8</v>
      </c>
      <c r="H16" s="18">
        <f t="shared" si="0"/>
        <v>19.287878787878789</v>
      </c>
      <c r="I16" s="18">
        <f t="shared" si="1"/>
        <v>16.75</v>
      </c>
      <c r="J16" s="18">
        <f t="shared" si="2"/>
        <v>24.466653853546031</v>
      </c>
      <c r="K16" s="18">
        <f t="shared" si="3"/>
        <v>23.661710037174721</v>
      </c>
      <c r="L16" s="31"/>
    </row>
    <row r="17" spans="1:12" s="4" customFormat="1" hidden="1" x14ac:dyDescent="0.25">
      <c r="A17" s="16" t="s">
        <v>27</v>
      </c>
      <c r="B17" s="16" t="s">
        <v>26</v>
      </c>
      <c r="C17" s="17">
        <v>1707</v>
      </c>
      <c r="D17" s="17">
        <v>70</v>
      </c>
      <c r="E17" s="17">
        <v>62.84</v>
      </c>
      <c r="F17" s="17">
        <v>80</v>
      </c>
      <c r="G17" s="17">
        <v>63.84</v>
      </c>
      <c r="H17" s="18">
        <f t="shared" si="0"/>
        <v>24.385714285714286</v>
      </c>
      <c r="I17" s="18">
        <f t="shared" si="1"/>
        <v>21.337499999999999</v>
      </c>
      <c r="J17" s="18">
        <f t="shared" si="2"/>
        <v>27.164226607256523</v>
      </c>
      <c r="K17" s="18">
        <f t="shared" si="3"/>
        <v>26.738721804511275</v>
      </c>
      <c r="L17" s="31"/>
    </row>
    <row r="18" spans="1:12" s="30" customFormat="1" x14ac:dyDescent="0.25">
      <c r="A18" s="35" t="s">
        <v>28</v>
      </c>
      <c r="B18" s="35" t="s">
        <v>33</v>
      </c>
      <c r="C18" s="36">
        <v>890</v>
      </c>
      <c r="D18" s="36">
        <v>121</v>
      </c>
      <c r="E18" s="36">
        <v>80.92</v>
      </c>
      <c r="F18" s="36">
        <v>153</v>
      </c>
      <c r="G18" s="36">
        <v>87.04</v>
      </c>
      <c r="H18" s="37">
        <f>C18/D18</f>
        <v>7.3553719008264462</v>
      </c>
      <c r="I18" s="37">
        <f>C18/F18</f>
        <v>5.8169934640522873</v>
      </c>
      <c r="J18" s="37">
        <f>C18/E18</f>
        <v>10.998517053880375</v>
      </c>
      <c r="K18" s="37">
        <f>C18/G18</f>
        <v>10.225183823529411</v>
      </c>
      <c r="L18" s="34"/>
    </row>
    <row r="19" spans="1:12" s="4" customFormat="1" x14ac:dyDescent="0.25">
      <c r="A19" s="16" t="s">
        <v>28</v>
      </c>
      <c r="B19" s="16" t="s">
        <v>13</v>
      </c>
      <c r="C19" s="17">
        <v>913</v>
      </c>
      <c r="D19" s="17">
        <v>123</v>
      </c>
      <c r="E19" s="17">
        <v>81.56</v>
      </c>
      <c r="F19" s="17">
        <v>160</v>
      </c>
      <c r="G19" s="17">
        <v>90.03</v>
      </c>
      <c r="H19" s="18">
        <f>C19/D19</f>
        <v>7.4227642276422765</v>
      </c>
      <c r="I19" s="18">
        <f>C19/F19</f>
        <v>5.7062499999999998</v>
      </c>
      <c r="J19" s="18">
        <f>C19/E19</f>
        <v>11.194212849435997</v>
      </c>
      <c r="K19" s="18">
        <f>C19/G19</f>
        <v>10.141064089747863</v>
      </c>
      <c r="L19" s="31"/>
    </row>
    <row r="20" spans="1:12" s="4" customFormat="1" x14ac:dyDescent="0.25">
      <c r="A20" s="16" t="s">
        <v>28</v>
      </c>
      <c r="B20" s="16" t="s">
        <v>14</v>
      </c>
      <c r="C20" s="19">
        <v>798</v>
      </c>
      <c r="D20" s="17">
        <v>115</v>
      </c>
      <c r="E20" s="17">
        <v>77.09</v>
      </c>
      <c r="F20" s="17">
        <v>152</v>
      </c>
      <c r="G20" s="17">
        <v>83.95</v>
      </c>
      <c r="H20" s="18">
        <f>C20/D20</f>
        <v>6.9391304347826086</v>
      </c>
      <c r="I20" s="18">
        <f>C20/F20</f>
        <v>5.25</v>
      </c>
      <c r="J20" s="18">
        <f>C20/E20</f>
        <v>10.351537164353353</v>
      </c>
      <c r="K20" s="18">
        <f>C20/G20</f>
        <v>9.5056581298391905</v>
      </c>
      <c r="L20" s="31"/>
    </row>
    <row r="21" spans="1:12" s="4" customFormat="1" hidden="1" x14ac:dyDescent="0.25">
      <c r="A21" s="9" t="s">
        <v>28</v>
      </c>
      <c r="B21" s="9" t="s">
        <v>15</v>
      </c>
      <c r="C21" s="10">
        <v>771</v>
      </c>
      <c r="D21" s="10">
        <v>99</v>
      </c>
      <c r="E21" s="11">
        <v>63.81</v>
      </c>
      <c r="F21" s="11">
        <v>143</v>
      </c>
      <c r="G21" s="11">
        <v>72.81</v>
      </c>
      <c r="H21" s="12">
        <f t="shared" ref="H21:H32" si="4">C21/D21</f>
        <v>7.7878787878787881</v>
      </c>
      <c r="I21" s="12">
        <f t="shared" ref="I21:I32" si="5">C21/F21</f>
        <v>5.3916083916083917</v>
      </c>
      <c r="J21" s="12">
        <f t="shared" ref="J21:J32" si="6">C21/E21</f>
        <v>12.082745651151857</v>
      </c>
      <c r="K21" s="12">
        <f t="shared" ref="K21:K32" si="7">C21/G21</f>
        <v>10.589204779563246</v>
      </c>
      <c r="L21" s="31"/>
    </row>
    <row r="22" spans="1:12" s="4" customFormat="1" hidden="1" x14ac:dyDescent="0.25">
      <c r="A22" s="13" t="s">
        <v>28</v>
      </c>
      <c r="B22" s="13" t="s">
        <v>16</v>
      </c>
      <c r="C22" s="14">
        <v>595</v>
      </c>
      <c r="D22" s="14">
        <v>102</v>
      </c>
      <c r="E22" s="14">
        <v>58.78</v>
      </c>
      <c r="F22" s="14">
        <v>140</v>
      </c>
      <c r="G22" s="14">
        <v>63.45</v>
      </c>
      <c r="H22" s="15">
        <f t="shared" si="4"/>
        <v>5.833333333333333</v>
      </c>
      <c r="I22" s="15">
        <f t="shared" si="5"/>
        <v>4.25</v>
      </c>
      <c r="J22" s="15">
        <f t="shared" si="6"/>
        <v>10.122490643075876</v>
      </c>
      <c r="K22" s="15">
        <f t="shared" si="7"/>
        <v>9.3774625689519304</v>
      </c>
      <c r="L22" s="31"/>
    </row>
    <row r="23" spans="1:12" s="4" customFormat="1" hidden="1" x14ac:dyDescent="0.25">
      <c r="A23" s="16" t="s">
        <v>28</v>
      </c>
      <c r="B23" s="16" t="s">
        <v>17</v>
      </c>
      <c r="C23" s="17">
        <f>364+116+14</f>
        <v>494</v>
      </c>
      <c r="D23" s="17">
        <v>88</v>
      </c>
      <c r="E23" s="17">
        <v>49.59</v>
      </c>
      <c r="F23" s="17">
        <v>139</v>
      </c>
      <c r="G23" s="17">
        <v>57.26</v>
      </c>
      <c r="H23" s="18">
        <f t="shared" si="4"/>
        <v>5.6136363636363633</v>
      </c>
      <c r="I23" s="18">
        <f t="shared" si="5"/>
        <v>3.5539568345323742</v>
      </c>
      <c r="J23" s="18">
        <f t="shared" si="6"/>
        <v>9.9616858237547881</v>
      </c>
      <c r="K23" s="18">
        <f t="shared" si="7"/>
        <v>8.6273140062871114</v>
      </c>
      <c r="L23" s="31"/>
    </row>
    <row r="24" spans="1:12" s="4" customFormat="1" hidden="1" x14ac:dyDescent="0.25">
      <c r="A24" s="16" t="s">
        <v>28</v>
      </c>
      <c r="B24" s="16" t="s">
        <v>18</v>
      </c>
      <c r="C24" s="17">
        <v>448</v>
      </c>
      <c r="D24" s="17">
        <v>76</v>
      </c>
      <c r="E24" s="17">
        <v>46.59</v>
      </c>
      <c r="F24" s="17">
        <v>119</v>
      </c>
      <c r="G24" s="17">
        <v>50.9</v>
      </c>
      <c r="H24" s="18">
        <f t="shared" si="4"/>
        <v>5.8947368421052628</v>
      </c>
      <c r="I24" s="18">
        <f t="shared" si="5"/>
        <v>3.7647058823529411</v>
      </c>
      <c r="J24" s="18">
        <f t="shared" si="6"/>
        <v>9.6157973814123192</v>
      </c>
      <c r="K24" s="18">
        <f t="shared" si="7"/>
        <v>8.8015717092337926</v>
      </c>
      <c r="L24" s="31"/>
    </row>
    <row r="25" spans="1:12" s="4" customFormat="1" hidden="1" x14ac:dyDescent="0.25">
      <c r="A25" s="16" t="s">
        <v>28</v>
      </c>
      <c r="B25" s="16" t="s">
        <v>19</v>
      </c>
      <c r="C25" s="17">
        <v>618</v>
      </c>
      <c r="D25" s="17">
        <v>82</v>
      </c>
      <c r="E25" s="17">
        <v>57.4</v>
      </c>
      <c r="F25" s="17">
        <v>136</v>
      </c>
      <c r="G25" s="17">
        <v>64.02</v>
      </c>
      <c r="H25" s="18">
        <f t="shared" si="4"/>
        <v>7.5365853658536581</v>
      </c>
      <c r="I25" s="18">
        <f t="shared" si="5"/>
        <v>4.5441176470588234</v>
      </c>
      <c r="J25" s="18">
        <f t="shared" si="6"/>
        <v>10.766550522648084</v>
      </c>
      <c r="K25" s="18">
        <f t="shared" si="7"/>
        <v>9.6532333645735715</v>
      </c>
      <c r="L25" s="31"/>
    </row>
    <row r="26" spans="1:12" s="4" customFormat="1" hidden="1" x14ac:dyDescent="0.25">
      <c r="A26" s="16" t="s">
        <v>28</v>
      </c>
      <c r="B26" s="16" t="s">
        <v>20</v>
      </c>
      <c r="C26" s="17">
        <v>645</v>
      </c>
      <c r="D26" s="17">
        <v>85</v>
      </c>
      <c r="E26" s="17">
        <v>64.709999999999994</v>
      </c>
      <c r="F26" s="17">
        <v>159</v>
      </c>
      <c r="G26" s="17">
        <v>74.400000000000006</v>
      </c>
      <c r="H26" s="18">
        <f t="shared" si="4"/>
        <v>7.5882352941176467</v>
      </c>
      <c r="I26" s="18">
        <f t="shared" si="5"/>
        <v>4.0566037735849054</v>
      </c>
      <c r="J26" s="18">
        <f t="shared" si="6"/>
        <v>9.9675475197032934</v>
      </c>
      <c r="K26" s="18">
        <f t="shared" si="7"/>
        <v>8.6693548387096762</v>
      </c>
      <c r="L26" s="31"/>
    </row>
    <row r="27" spans="1:12" s="20" customFormat="1" hidden="1" x14ac:dyDescent="0.25">
      <c r="A27" s="16" t="s">
        <v>28</v>
      </c>
      <c r="B27" s="16" t="s">
        <v>21</v>
      </c>
      <c r="C27" s="17">
        <v>671</v>
      </c>
      <c r="D27" s="17">
        <v>75</v>
      </c>
      <c r="E27" s="17">
        <v>60.21</v>
      </c>
      <c r="F27" s="17">
        <v>148</v>
      </c>
      <c r="G27" s="17">
        <v>69.099999999999994</v>
      </c>
      <c r="H27" s="18">
        <f t="shared" si="4"/>
        <v>8.9466666666666672</v>
      </c>
      <c r="I27" s="18">
        <f t="shared" si="5"/>
        <v>4.5337837837837842</v>
      </c>
      <c r="J27" s="18">
        <f t="shared" si="6"/>
        <v>11.144328184686929</v>
      </c>
      <c r="K27" s="18">
        <f t="shared" si="7"/>
        <v>9.7105643994211288</v>
      </c>
      <c r="L27" s="32"/>
    </row>
    <row r="28" spans="1:12" s="4" customFormat="1" hidden="1" x14ac:dyDescent="0.25">
      <c r="A28" s="16" t="s">
        <v>28</v>
      </c>
      <c r="B28" s="16" t="s">
        <v>22</v>
      </c>
      <c r="C28" s="17">
        <v>646</v>
      </c>
      <c r="D28" s="17">
        <v>73</v>
      </c>
      <c r="E28" s="17">
        <v>51.03</v>
      </c>
      <c r="F28" s="17">
        <v>155</v>
      </c>
      <c r="G28" s="17">
        <v>61.8</v>
      </c>
      <c r="H28" s="18">
        <f t="shared" si="4"/>
        <v>8.8493150684931514</v>
      </c>
      <c r="I28" s="18">
        <f t="shared" si="5"/>
        <v>4.1677419354838712</v>
      </c>
      <c r="J28" s="18">
        <f t="shared" si="6"/>
        <v>12.659220066627475</v>
      </c>
      <c r="K28" s="18">
        <f t="shared" si="7"/>
        <v>10.453074433656958</v>
      </c>
      <c r="L28" s="31"/>
    </row>
    <row r="29" spans="1:12" s="4" customFormat="1" hidden="1" x14ac:dyDescent="0.25">
      <c r="A29" s="16" t="s">
        <v>28</v>
      </c>
      <c r="B29" s="16" t="s">
        <v>23</v>
      </c>
      <c r="C29" s="17">
        <v>630</v>
      </c>
      <c r="D29" s="17">
        <v>60</v>
      </c>
      <c r="E29" s="17">
        <v>40.21</v>
      </c>
      <c r="F29" s="17">
        <v>93</v>
      </c>
      <c r="G29" s="17">
        <v>49.64</v>
      </c>
      <c r="H29" s="18">
        <f t="shared" si="4"/>
        <v>10.5</v>
      </c>
      <c r="I29" s="18">
        <f t="shared" si="5"/>
        <v>6.774193548387097</v>
      </c>
      <c r="J29" s="18">
        <f t="shared" si="6"/>
        <v>15.667744342203431</v>
      </c>
      <c r="K29" s="18">
        <f t="shared" si="7"/>
        <v>12.691377921031426</v>
      </c>
      <c r="L29" s="31"/>
    </row>
    <row r="30" spans="1:12" s="4" customFormat="1" hidden="1" x14ac:dyDescent="0.25">
      <c r="A30" s="16" t="s">
        <v>28</v>
      </c>
      <c r="B30" s="16" t="s">
        <v>24</v>
      </c>
      <c r="C30" s="17">
        <v>498</v>
      </c>
      <c r="D30" s="17">
        <v>49</v>
      </c>
      <c r="E30" s="17">
        <v>30.54</v>
      </c>
      <c r="F30" s="17">
        <v>113</v>
      </c>
      <c r="G30" s="17">
        <v>42.82</v>
      </c>
      <c r="H30" s="18">
        <f t="shared" si="4"/>
        <v>10.163265306122449</v>
      </c>
      <c r="I30" s="18">
        <f t="shared" si="5"/>
        <v>4.4070796460176993</v>
      </c>
      <c r="J30" s="18">
        <f t="shared" si="6"/>
        <v>16.306483300589392</v>
      </c>
      <c r="K30" s="18">
        <f t="shared" si="7"/>
        <v>11.630079402148528</v>
      </c>
      <c r="L30" s="31"/>
    </row>
    <row r="31" spans="1:12" s="4" customFormat="1" hidden="1" x14ac:dyDescent="0.25">
      <c r="A31" s="16" t="s">
        <v>28</v>
      </c>
      <c r="B31" s="16" t="s">
        <v>25</v>
      </c>
      <c r="C31" s="17">
        <v>396</v>
      </c>
      <c r="D31" s="17">
        <v>34</v>
      </c>
      <c r="E31" s="17">
        <v>25.8</v>
      </c>
      <c r="F31" s="17">
        <v>66</v>
      </c>
      <c r="G31" s="17">
        <v>30.6</v>
      </c>
      <c r="H31" s="18">
        <f t="shared" si="4"/>
        <v>11.647058823529411</v>
      </c>
      <c r="I31" s="18">
        <f t="shared" si="5"/>
        <v>6</v>
      </c>
      <c r="J31" s="18">
        <f t="shared" si="6"/>
        <v>15.348837209302324</v>
      </c>
      <c r="K31" s="18">
        <f t="shared" si="7"/>
        <v>12.941176470588236</v>
      </c>
      <c r="L31" s="31"/>
    </row>
    <row r="32" spans="1:12" s="4" customFormat="1" hidden="1" x14ac:dyDescent="0.25">
      <c r="A32" s="16" t="s">
        <v>28</v>
      </c>
      <c r="B32" s="16" t="s">
        <v>26</v>
      </c>
      <c r="C32" s="17">
        <v>221</v>
      </c>
      <c r="D32" s="17">
        <v>33</v>
      </c>
      <c r="E32" s="17">
        <v>18.62</v>
      </c>
      <c r="F32" s="17">
        <v>65</v>
      </c>
      <c r="G32" s="17">
        <v>25.82</v>
      </c>
      <c r="H32" s="18">
        <f t="shared" si="4"/>
        <v>6.6969696969696972</v>
      </c>
      <c r="I32" s="18">
        <f t="shared" si="5"/>
        <v>3.4</v>
      </c>
      <c r="J32" s="18">
        <f t="shared" si="6"/>
        <v>11.868958109559612</v>
      </c>
      <c r="K32" s="18">
        <f t="shared" si="7"/>
        <v>8.559256390395042</v>
      </c>
      <c r="L32" s="31"/>
    </row>
    <row r="33" spans="1:13" s="4" customFormat="1" hidden="1" x14ac:dyDescent="0.25">
      <c r="A33" s="9" t="s">
        <v>29</v>
      </c>
      <c r="B33" s="9" t="s">
        <v>15</v>
      </c>
      <c r="C33" s="10">
        <v>1506</v>
      </c>
      <c r="D33" s="10">
        <v>84</v>
      </c>
      <c r="E33" s="11">
        <v>67.83</v>
      </c>
      <c r="F33" s="11">
        <v>95</v>
      </c>
      <c r="G33" s="11">
        <v>68.73</v>
      </c>
      <c r="H33" s="12">
        <f t="shared" ref="H33:H43" si="8">C33/D33</f>
        <v>17.928571428571427</v>
      </c>
      <c r="I33" s="12">
        <f t="shared" ref="I33:I43" si="9">C33/F33</f>
        <v>15.852631578947369</v>
      </c>
      <c r="J33" s="12">
        <f t="shared" ref="J33:J43" si="10">C33/E33</f>
        <v>22.202565236620966</v>
      </c>
      <c r="K33" s="12">
        <f t="shared" ref="K33:K43" si="11">C33/G33</f>
        <v>21.911828895678742</v>
      </c>
      <c r="L33" s="31"/>
    </row>
    <row r="34" spans="1:13" s="4" customFormat="1" hidden="1" x14ac:dyDescent="0.25">
      <c r="A34" s="13" t="s">
        <v>29</v>
      </c>
      <c r="B34" s="13" t="s">
        <v>16</v>
      </c>
      <c r="C34" s="14">
        <v>1405</v>
      </c>
      <c r="D34" s="14">
        <v>83</v>
      </c>
      <c r="E34" s="14">
        <v>66.94</v>
      </c>
      <c r="F34" s="14">
        <v>98</v>
      </c>
      <c r="G34" s="14">
        <v>69.8</v>
      </c>
      <c r="H34" s="15">
        <f t="shared" si="8"/>
        <v>16.927710843373493</v>
      </c>
      <c r="I34" s="15">
        <f t="shared" si="9"/>
        <v>14.336734693877551</v>
      </c>
      <c r="J34" s="15">
        <f t="shared" si="10"/>
        <v>20.988945324170899</v>
      </c>
      <c r="K34" s="15">
        <f t="shared" si="11"/>
        <v>20.128939828080231</v>
      </c>
      <c r="L34" s="31"/>
    </row>
    <row r="35" spans="1:13" s="4" customFormat="1" hidden="1" x14ac:dyDescent="0.25">
      <c r="A35" s="16" t="s">
        <v>29</v>
      </c>
      <c r="B35" s="16" t="s">
        <v>17</v>
      </c>
      <c r="C35" s="17">
        <f>1033+281+25</f>
        <v>1339</v>
      </c>
      <c r="D35" s="17">
        <v>82</v>
      </c>
      <c r="E35" s="17">
        <v>65.87</v>
      </c>
      <c r="F35" s="17">
        <v>94</v>
      </c>
      <c r="G35" s="17">
        <v>68.61</v>
      </c>
      <c r="H35" s="18">
        <f t="shared" si="8"/>
        <v>16.329268292682926</v>
      </c>
      <c r="I35" s="18">
        <f t="shared" si="9"/>
        <v>14.24468085106383</v>
      </c>
      <c r="J35" s="18">
        <f t="shared" si="10"/>
        <v>20.327918627599818</v>
      </c>
      <c r="K35" s="18">
        <f t="shared" si="11"/>
        <v>19.516105523976098</v>
      </c>
      <c r="L35" s="31"/>
    </row>
    <row r="36" spans="1:13" s="4" customFormat="1" hidden="1" x14ac:dyDescent="0.25">
      <c r="A36" s="16" t="s">
        <v>29</v>
      </c>
      <c r="B36" s="16" t="s">
        <v>18</v>
      </c>
      <c r="C36" s="17">
        <v>1337</v>
      </c>
      <c r="D36" s="17">
        <v>82</v>
      </c>
      <c r="E36" s="17">
        <v>65.5</v>
      </c>
      <c r="F36" s="17">
        <v>90</v>
      </c>
      <c r="G36" s="17">
        <v>67.7</v>
      </c>
      <c r="H36" s="18">
        <f t="shared" si="8"/>
        <v>16.304878048780488</v>
      </c>
      <c r="I36" s="18">
        <f t="shared" si="9"/>
        <v>14.855555555555556</v>
      </c>
      <c r="J36" s="18">
        <f t="shared" si="10"/>
        <v>20.412213740458014</v>
      </c>
      <c r="K36" s="18">
        <f t="shared" si="11"/>
        <v>19.748892171344163</v>
      </c>
      <c r="L36" s="31"/>
    </row>
    <row r="37" spans="1:13" s="4" customFormat="1" hidden="1" x14ac:dyDescent="0.25">
      <c r="A37" s="16" t="s">
        <v>29</v>
      </c>
      <c r="B37" s="16" t="s">
        <v>19</v>
      </c>
      <c r="C37" s="17">
        <v>1324</v>
      </c>
      <c r="D37" s="17">
        <v>78</v>
      </c>
      <c r="E37" s="17">
        <v>59.8</v>
      </c>
      <c r="F37" s="17">
        <v>85</v>
      </c>
      <c r="G37" s="17">
        <v>61.77</v>
      </c>
      <c r="H37" s="18">
        <f t="shared" si="8"/>
        <v>16.974358974358974</v>
      </c>
      <c r="I37" s="18">
        <f t="shared" si="9"/>
        <v>15.576470588235294</v>
      </c>
      <c r="J37" s="18">
        <f t="shared" si="10"/>
        <v>22.140468227424751</v>
      </c>
      <c r="K37" s="18">
        <f t="shared" si="11"/>
        <v>21.434353245912256</v>
      </c>
      <c r="L37" s="31"/>
    </row>
    <row r="38" spans="1:13" s="4" customFormat="1" hidden="1" x14ac:dyDescent="0.25">
      <c r="A38" s="16" t="s">
        <v>29</v>
      </c>
      <c r="B38" s="16" t="s">
        <v>20</v>
      </c>
      <c r="C38" s="17">
        <v>1314</v>
      </c>
      <c r="D38" s="17">
        <v>76</v>
      </c>
      <c r="E38" s="17">
        <v>59.21</v>
      </c>
      <c r="F38" s="17">
        <v>84</v>
      </c>
      <c r="G38" s="17">
        <v>61.91</v>
      </c>
      <c r="H38" s="18">
        <f t="shared" si="8"/>
        <v>17.289473684210527</v>
      </c>
      <c r="I38" s="18">
        <f t="shared" si="9"/>
        <v>15.642857142857142</v>
      </c>
      <c r="J38" s="18">
        <f t="shared" si="10"/>
        <v>22.192197263975679</v>
      </c>
      <c r="K38" s="18">
        <f t="shared" si="11"/>
        <v>21.22435793894363</v>
      </c>
      <c r="L38" s="31"/>
    </row>
    <row r="39" spans="1:13" s="4" customFormat="1" hidden="1" x14ac:dyDescent="0.25">
      <c r="A39" s="16" t="s">
        <v>29</v>
      </c>
      <c r="B39" s="16" t="s">
        <v>21</v>
      </c>
      <c r="C39" s="17">
        <v>1332</v>
      </c>
      <c r="D39" s="17">
        <v>77</v>
      </c>
      <c r="E39" s="17">
        <v>59.27</v>
      </c>
      <c r="F39" s="17">
        <v>98</v>
      </c>
      <c r="G39" s="17">
        <v>67.66</v>
      </c>
      <c r="H39" s="18">
        <f t="shared" si="8"/>
        <v>17.2987012987013</v>
      </c>
      <c r="I39" s="18">
        <f t="shared" si="9"/>
        <v>13.591836734693878</v>
      </c>
      <c r="J39" s="18">
        <f t="shared" si="10"/>
        <v>22.473426691412179</v>
      </c>
      <c r="K39" s="18">
        <f t="shared" si="11"/>
        <v>19.686668637304169</v>
      </c>
      <c r="L39" s="31"/>
    </row>
    <row r="40" spans="1:13" s="4" customFormat="1" hidden="1" x14ac:dyDescent="0.25">
      <c r="A40" s="16" t="s">
        <v>29</v>
      </c>
      <c r="B40" s="16" t="s">
        <v>22</v>
      </c>
      <c r="C40" s="17">
        <v>1328</v>
      </c>
      <c r="D40" s="17">
        <v>81</v>
      </c>
      <c r="E40" s="17">
        <v>57.93</v>
      </c>
      <c r="F40" s="17">
        <v>104</v>
      </c>
      <c r="G40" s="17">
        <v>66.290000000000006</v>
      </c>
      <c r="H40" s="18">
        <f t="shared" si="8"/>
        <v>16.395061728395063</v>
      </c>
      <c r="I40" s="18">
        <f t="shared" si="9"/>
        <v>12.76923076923077</v>
      </c>
      <c r="J40" s="18">
        <f t="shared" si="10"/>
        <v>22.924218884861038</v>
      </c>
      <c r="K40" s="18">
        <f t="shared" si="11"/>
        <v>20.033187509428267</v>
      </c>
      <c r="L40" s="31"/>
    </row>
    <row r="41" spans="1:13" s="4" customFormat="1" hidden="1" x14ac:dyDescent="0.25">
      <c r="A41" s="16" t="s">
        <v>29</v>
      </c>
      <c r="B41" s="16" t="s">
        <v>23</v>
      </c>
      <c r="C41" s="17">
        <v>1284</v>
      </c>
      <c r="D41" s="17">
        <v>75</v>
      </c>
      <c r="E41" s="17">
        <v>55.92</v>
      </c>
      <c r="F41" s="17">
        <v>98</v>
      </c>
      <c r="G41" s="17">
        <v>64.28</v>
      </c>
      <c r="H41" s="18">
        <f t="shared" si="8"/>
        <v>17.12</v>
      </c>
      <c r="I41" s="18">
        <f t="shared" si="9"/>
        <v>13.102040816326531</v>
      </c>
      <c r="J41" s="18">
        <f t="shared" si="10"/>
        <v>22.961373390557938</v>
      </c>
      <c r="K41" s="18">
        <f t="shared" si="11"/>
        <v>19.975108898568763</v>
      </c>
      <c r="L41" s="31"/>
    </row>
    <row r="42" spans="1:13" s="4" customFormat="1" hidden="1" x14ac:dyDescent="0.25">
      <c r="A42" s="16" t="s">
        <v>29</v>
      </c>
      <c r="B42" s="16" t="s">
        <v>24</v>
      </c>
      <c r="C42" s="17">
        <v>1262</v>
      </c>
      <c r="D42" s="17">
        <v>84</v>
      </c>
      <c r="E42" s="17">
        <v>58.2</v>
      </c>
      <c r="F42" s="17">
        <v>101</v>
      </c>
      <c r="G42" s="17">
        <v>65.7</v>
      </c>
      <c r="H42" s="18">
        <f t="shared" si="8"/>
        <v>15.023809523809524</v>
      </c>
      <c r="I42" s="18">
        <f t="shared" si="9"/>
        <v>12.495049504950495</v>
      </c>
      <c r="J42" s="18">
        <f t="shared" si="10"/>
        <v>21.683848797250857</v>
      </c>
      <c r="K42" s="18">
        <f t="shared" si="11"/>
        <v>19.208523592085236</v>
      </c>
      <c r="L42" s="31"/>
    </row>
    <row r="43" spans="1:13" s="4" customFormat="1" hidden="1" x14ac:dyDescent="0.25">
      <c r="A43" s="16" t="s">
        <v>29</v>
      </c>
      <c r="B43" s="16" t="s">
        <v>25</v>
      </c>
      <c r="C43" s="17">
        <v>1108</v>
      </c>
      <c r="D43" s="17">
        <v>78</v>
      </c>
      <c r="E43" s="17">
        <v>48.2</v>
      </c>
      <c r="F43" s="17">
        <v>90</v>
      </c>
      <c r="G43" s="17">
        <v>51.1</v>
      </c>
      <c r="H43" s="18">
        <f t="shared" si="8"/>
        <v>14.205128205128204</v>
      </c>
      <c r="I43" s="18">
        <f t="shared" si="9"/>
        <v>12.311111111111112</v>
      </c>
      <c r="J43" s="18">
        <f t="shared" si="10"/>
        <v>22.987551867219917</v>
      </c>
      <c r="K43" s="18">
        <f t="shared" si="11"/>
        <v>21.682974559686887</v>
      </c>
      <c r="L43" s="31"/>
    </row>
    <row r="44" spans="1:13" x14ac:dyDescent="0.25">
      <c r="H44" s="2"/>
    </row>
    <row r="45" spans="1:13" x14ac:dyDescent="0.25">
      <c r="H45" s="2"/>
    </row>
    <row r="46" spans="1:13" x14ac:dyDescent="0.25">
      <c r="H46" s="2"/>
    </row>
    <row r="47" spans="1:13" s="22" customFormat="1" ht="15" customHeight="1" x14ac:dyDescent="0.25">
      <c r="A47" s="21" t="s">
        <v>30</v>
      </c>
      <c r="E47" s="23"/>
      <c r="F47" s="23"/>
      <c r="G47" s="23"/>
      <c r="H47" s="23"/>
      <c r="K47" s="23"/>
      <c r="L47" s="23"/>
      <c r="M47" s="23"/>
    </row>
    <row r="48" spans="1:13" s="22" customFormat="1" ht="15" customHeight="1" x14ac:dyDescent="0.25">
      <c r="A48" s="24"/>
      <c r="B48" s="23"/>
      <c r="C48" s="23"/>
      <c r="D48" s="23"/>
      <c r="E48" s="23"/>
      <c r="F48" s="23"/>
      <c r="G48" s="23"/>
      <c r="H48" s="23"/>
      <c r="K48" s="23"/>
      <c r="L48" s="23"/>
      <c r="M48" s="23"/>
    </row>
    <row r="49" spans="1:13" s="22" customFormat="1" ht="15" customHeight="1" x14ac:dyDescent="0.25">
      <c r="A49" s="24"/>
      <c r="B49" s="23"/>
      <c r="C49" s="23"/>
      <c r="D49" s="23"/>
      <c r="E49" s="23"/>
      <c r="F49" s="23"/>
      <c r="G49" s="23"/>
      <c r="H49" s="23"/>
      <c r="K49" s="23"/>
      <c r="L49" s="23"/>
      <c r="M49" s="23"/>
    </row>
    <row r="50" spans="1:13" s="22" customFormat="1" ht="15" customHeight="1" x14ac:dyDescent="0.25">
      <c r="A50" s="38" t="s">
        <v>31</v>
      </c>
      <c r="B50" s="38"/>
      <c r="C50" s="25"/>
      <c r="D50" s="26"/>
      <c r="E50" s="25"/>
      <c r="F50" s="25"/>
      <c r="G50" s="23"/>
      <c r="H50" s="23"/>
      <c r="I50" s="39" t="s">
        <v>32</v>
      </c>
      <c r="J50" s="39"/>
      <c r="K50" s="23"/>
    </row>
    <row r="51" spans="1:13" x14ac:dyDescent="0.25">
      <c r="A51" s="27"/>
      <c r="B51" s="27"/>
      <c r="C51" s="27"/>
      <c r="D51" s="27"/>
      <c r="E51" s="28"/>
      <c r="F51" s="27"/>
      <c r="G51" s="27"/>
      <c r="H51" s="27"/>
      <c r="I51" s="27"/>
      <c r="J51" s="27"/>
    </row>
    <row r="52" spans="1:13" x14ac:dyDescent="0.25">
      <c r="H52" s="2"/>
    </row>
    <row r="53" spans="1:13" x14ac:dyDescent="0.25">
      <c r="H53" s="2"/>
    </row>
    <row r="54" spans="1:13" x14ac:dyDescent="0.25">
      <c r="H54" s="2"/>
    </row>
    <row r="55" spans="1:13" x14ac:dyDescent="0.25">
      <c r="H55" s="2"/>
    </row>
    <row r="56" spans="1:13" ht="30" customHeight="1" x14ac:dyDescent="0.25">
      <c r="H56" s="2"/>
    </row>
    <row r="57" spans="1:13" ht="15" customHeight="1" x14ac:dyDescent="0.25">
      <c r="H57" s="2"/>
    </row>
    <row r="58" spans="1:13" ht="15" customHeight="1" x14ac:dyDescent="0.25">
      <c r="H58" s="2"/>
    </row>
    <row r="59" spans="1:13" ht="34.5" customHeight="1" x14ac:dyDescent="0.25">
      <c r="H59" s="2"/>
    </row>
    <row r="60" spans="1:13" x14ac:dyDescent="0.25">
      <c r="H60" s="2"/>
    </row>
    <row r="61" spans="1:13" x14ac:dyDescent="0.25">
      <c r="H61" s="2"/>
    </row>
    <row r="62" spans="1:13" x14ac:dyDescent="0.25">
      <c r="H62" s="2"/>
    </row>
    <row r="63" spans="1:13" x14ac:dyDescent="0.25">
      <c r="H63" s="2"/>
    </row>
    <row r="64" spans="1:13" x14ac:dyDescent="0.25">
      <c r="H64" s="2"/>
    </row>
    <row r="65" spans="1:8" ht="15" customHeight="1" x14ac:dyDescent="0.25">
      <c r="H65" s="2"/>
    </row>
    <row r="66" spans="1:8" ht="34.5" customHeight="1" x14ac:dyDescent="0.25">
      <c r="H66" s="2"/>
    </row>
    <row r="67" spans="1:8" ht="37.5" customHeight="1" x14ac:dyDescent="0.25">
      <c r="H67" s="2"/>
    </row>
    <row r="68" spans="1:8" ht="9.9499999999999993" customHeight="1" x14ac:dyDescent="0.25">
      <c r="H68" s="2"/>
    </row>
    <row r="69" spans="1:8" ht="9.9499999999999993" customHeight="1" x14ac:dyDescent="0.25">
      <c r="H69" s="2"/>
    </row>
    <row r="70" spans="1:8" s="4" customFormat="1" ht="9.9499999999999993" customHeight="1" x14ac:dyDescent="0.25">
      <c r="A70" s="2"/>
    </row>
    <row r="71" spans="1:8" s="4" customFormat="1" ht="9.9499999999999993" customHeight="1" x14ac:dyDescent="0.25">
      <c r="A71" s="2"/>
    </row>
    <row r="72" spans="1:8" ht="9.9499999999999993" customHeight="1" x14ac:dyDescent="0.25">
      <c r="H72" s="2"/>
    </row>
  </sheetData>
  <sheetProtection algorithmName="SHA-512" hashValue="ouLOw7qi6ZdUOLCI8alufKp1lVpWf9C4fzd84xXgfUhxjv/GZYjux4gcy3bMy2ojOJtpc2q7Pz4Cv3lZ4Kf68w==" saltValue="g5g/DDj6AXxvPS/Yu1W4MA==" spinCount="100000" sheet="1" objects="1" scenarios="1"/>
  <mergeCells count="2">
    <mergeCell ref="A50:B50"/>
    <mergeCell ref="I50:J50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Puzić</dc:creator>
  <cp:lastModifiedBy>Tamara Puzić</cp:lastModifiedBy>
  <dcterms:created xsi:type="dcterms:W3CDTF">2025-11-13T13:04:28Z</dcterms:created>
  <dcterms:modified xsi:type="dcterms:W3CDTF">2026-03-06T11:49:06Z</dcterms:modified>
</cp:coreProperties>
</file>